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s520\share\2_化学工学会\支部大会\R07_2025吹田大会\"/>
    </mc:Choice>
  </mc:AlternateContent>
  <bookViews>
    <workbookView xWindow="-108" yWindow="-108" windowWidth="19416" windowHeight="11016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O26" i="1" s="1"/>
  <c r="N25" i="1"/>
  <c r="M25" i="1"/>
  <c r="O25" i="1" s="1"/>
  <c r="N24" i="1"/>
  <c r="M24" i="1"/>
  <c r="O24" i="1" s="1"/>
  <c r="O23" i="1"/>
  <c r="N23" i="1"/>
  <c r="M23" i="1"/>
  <c r="N22" i="1"/>
  <c r="O22" i="1" s="1"/>
  <c r="M22" i="1"/>
  <c r="N21" i="1"/>
  <c r="M21" i="1"/>
  <c r="O21" i="1" s="1"/>
  <c r="O20" i="1"/>
  <c r="N20" i="1"/>
  <c r="M20" i="1"/>
  <c r="N19" i="1"/>
  <c r="M19" i="1"/>
  <c r="O19" i="1" l="1"/>
  <c r="N28" i="1" l="1"/>
  <c r="M28" i="1"/>
  <c r="O28" i="1" l="1"/>
</calcChain>
</file>

<file path=xl/sharedStrings.xml><?xml version="1.0" encoding="utf-8"?>
<sst xmlns="http://schemas.openxmlformats.org/spreadsheetml/2006/main" count="61" uniqueCount="59">
  <si>
    <t>参加者氏名</t>
    <phoneticPr fontId="3"/>
  </si>
  <si>
    <t>〒</t>
    <phoneticPr fontId="3"/>
  </si>
  <si>
    <t>所在地</t>
    <phoneticPr fontId="3"/>
  </si>
  <si>
    <t>TEL</t>
    <phoneticPr fontId="3"/>
  </si>
  <si>
    <t>E-mail</t>
    <phoneticPr fontId="3"/>
  </si>
  <si>
    <t>参加区分*1</t>
    <phoneticPr fontId="3"/>
  </si>
  <si>
    <t>参加費
合計</t>
    <rPh sb="0" eb="3">
      <t>サンカヒ</t>
    </rPh>
    <rPh sb="4" eb="6">
      <t>ゴウケイ</t>
    </rPh>
    <phoneticPr fontId="3"/>
  </si>
  <si>
    <t>通信欄</t>
    <rPh sb="0" eb="3">
      <t>ツウシンラン</t>
    </rPh>
    <phoneticPr fontId="3"/>
  </si>
  <si>
    <t>○</t>
    <phoneticPr fontId="3"/>
  </si>
  <si>
    <t>例</t>
    <rPh sb="0" eb="1">
      <t>レイ</t>
    </rPh>
    <phoneticPr fontId="3"/>
  </si>
  <si>
    <t>参加区分</t>
    <rPh sb="0" eb="4">
      <t>サンカクブン</t>
    </rPh>
    <phoneticPr fontId="2"/>
  </si>
  <si>
    <t>交流会参加</t>
    <rPh sb="0" eb="5">
      <t>コウリュウカイサンカ</t>
    </rPh>
    <phoneticPr fontId="2"/>
  </si>
  <si>
    <t>有</t>
    <rPh sb="0" eb="1">
      <t>ウ</t>
    </rPh>
    <phoneticPr fontId="2"/>
  </si>
  <si>
    <t>無</t>
    <rPh sb="0" eb="1">
      <t>ム</t>
    </rPh>
    <phoneticPr fontId="2"/>
  </si>
  <si>
    <t>申込フォームにご記入頂き，下記メールアドレスまでお送り下さい。</t>
    <rPh sb="0" eb="2">
      <t>モウシコミ</t>
    </rPh>
    <rPh sb="8" eb="10">
      <t>キニュウ</t>
    </rPh>
    <rPh sb="10" eb="11">
      <t>イタダ</t>
    </rPh>
    <rPh sb="13" eb="15">
      <t>カキ</t>
    </rPh>
    <rPh sb="25" eb="26">
      <t>オク</t>
    </rPh>
    <rPh sb="27" eb="28">
      <t>クダ</t>
    </rPh>
    <phoneticPr fontId="2"/>
  </si>
  <si>
    <t>ファイル名：</t>
    <rPh sb="4" eb="5">
      <t>メイ</t>
    </rPh>
    <phoneticPr fontId="2"/>
  </si>
  <si>
    <t>懇親会
参加*2</t>
    <rPh sb="0" eb="3">
      <t>コンシンカイ</t>
    </rPh>
    <phoneticPr fontId="3"/>
  </si>
  <si>
    <t>件名：</t>
    <rPh sb="0" eb="1">
      <t>ケン</t>
    </rPh>
    <rPh sb="1" eb="2">
      <t>メイ</t>
    </rPh>
    <phoneticPr fontId="2"/>
  </si>
  <si>
    <t xml:space="preserve">送付先メールアドレス： </t>
    <rPh sb="0" eb="2">
      <t>ソウフ</t>
    </rPh>
    <rPh sb="2" eb="3">
      <t>サキ</t>
    </rPh>
    <phoneticPr fontId="2"/>
  </si>
  <si>
    <t>apply@kansai-scej.org</t>
    <phoneticPr fontId="2"/>
  </si>
  <si>
    <t>関西　太郎</t>
    <rPh sb="0" eb="2">
      <t>カンサイ</t>
    </rPh>
    <rPh sb="3" eb="5">
      <t>タロウ</t>
    </rPh>
    <phoneticPr fontId="3"/>
  </si>
  <si>
    <t>大阪市西区靱本町1-8-4</t>
    <rPh sb="0" eb="3">
      <t>オオサカシ</t>
    </rPh>
    <rPh sb="3" eb="5">
      <t>ニシク</t>
    </rPh>
    <rPh sb="5" eb="6">
      <t>ジン</t>
    </rPh>
    <rPh sb="6" eb="8">
      <t>ホンマチ</t>
    </rPh>
    <phoneticPr fontId="3"/>
  </si>
  <si>
    <t>550-0004</t>
    <phoneticPr fontId="3"/>
  </si>
  <si>
    <t>06-6441-5531</t>
    <phoneticPr fontId="3"/>
  </si>
  <si>
    <t>mail@kansai-scej.org</t>
    <phoneticPr fontId="3"/>
  </si>
  <si>
    <t>会員外（一般）</t>
    <rPh sb="0" eb="2">
      <t>カイイン</t>
    </rPh>
    <rPh sb="2" eb="3">
      <t>ガイ</t>
    </rPh>
    <rPh sb="4" eb="6">
      <t>イッパン</t>
    </rPh>
    <phoneticPr fontId="2"/>
  </si>
  <si>
    <t>所属</t>
    <phoneticPr fontId="3"/>
  </si>
  <si>
    <t>関西支部</t>
    <rPh sb="0" eb="2">
      <t>カンサイ</t>
    </rPh>
    <rPh sb="2" eb="4">
      <t>シブ</t>
    </rPh>
    <phoneticPr fontId="3"/>
  </si>
  <si>
    <t>（公社）化学工学会</t>
    <rPh sb="1" eb="3">
      <t>コウシャ</t>
    </rPh>
    <rPh sb="4" eb="6">
      <t>カガク</t>
    </rPh>
    <rPh sb="6" eb="8">
      <t>コウガク</t>
    </rPh>
    <rPh sb="8" eb="9">
      <t>カイ</t>
    </rPh>
    <phoneticPr fontId="2"/>
  </si>
  <si>
    <t>登録・振込期間：</t>
    <rPh sb="0" eb="2">
      <t xml:space="preserve">トウロク </t>
    </rPh>
    <rPh sb="3" eb="5">
      <t>フリコミ</t>
    </rPh>
    <rPh sb="5" eb="7">
      <t>キカン</t>
    </rPh>
    <phoneticPr fontId="2"/>
  </si>
  <si>
    <t>参加費</t>
    <rPh sb="0" eb="3">
      <t>サンカヒ</t>
    </rPh>
    <phoneticPr fontId="3"/>
  </si>
  <si>
    <t>参加者氏名
（フリガナ）</t>
    <rPh sb="0" eb="3">
      <t xml:space="preserve">サンカシャ </t>
    </rPh>
    <rPh sb="3" eb="5">
      <t xml:space="preserve">シメイ </t>
    </rPh>
    <phoneticPr fontId="2"/>
  </si>
  <si>
    <t>カンサイ　タロウ</t>
    <phoneticPr fontId="2"/>
  </si>
  <si>
    <t>勤務先・学校名
（フリガナ）</t>
    <rPh sb="0" eb="3">
      <t>キンムサキ</t>
    </rPh>
    <rPh sb="4" eb="7">
      <t>ガッコウメイ</t>
    </rPh>
    <phoneticPr fontId="3"/>
  </si>
  <si>
    <t>勤務先・学校名</t>
  </si>
  <si>
    <t>カガクコウガクカイ</t>
    <phoneticPr fontId="2"/>
  </si>
  <si>
    <t>学生会員</t>
    <rPh sb="0" eb="2">
      <t>ガクセイ</t>
    </rPh>
    <rPh sb="2" eb="4">
      <t>カイイン</t>
    </rPh>
    <phoneticPr fontId="2"/>
  </si>
  <si>
    <t>合計</t>
    <rPh sb="0" eb="2">
      <t>ゴウケイ</t>
    </rPh>
    <phoneticPr fontId="2"/>
  </si>
  <si>
    <t>会員外（学生）</t>
    <rPh sb="0" eb="2">
      <t>カイイン</t>
    </rPh>
    <rPh sb="2" eb="3">
      <t>ガイ</t>
    </rPh>
    <rPh sb="4" eb="6">
      <t>ガクセイ</t>
    </rPh>
    <phoneticPr fontId="2"/>
  </si>
  <si>
    <r>
      <t>吹田大会2</t>
    </r>
    <r>
      <rPr>
        <b/>
        <sz val="12"/>
        <rFont val="ＭＳ Ｐゴシック"/>
        <family val="3"/>
        <charset val="128"/>
      </rPr>
      <t>025</t>
    </r>
    <r>
      <rPr>
        <b/>
        <sz val="12"/>
        <rFont val="ＭＳ Ｐゴシック"/>
        <family val="3"/>
        <charset val="128"/>
      </rPr>
      <t>参加登録</t>
    </r>
    <rPh sb="0" eb="2">
      <t>スイタ</t>
    </rPh>
    <rPh sb="2" eb="4">
      <t>タイカイ</t>
    </rPh>
    <rPh sb="4" eb="5">
      <t>タイカイ</t>
    </rPh>
    <rPh sb="8" eb="10">
      <t>サンカ</t>
    </rPh>
    <rPh sb="10" eb="12">
      <t xml:space="preserve">トウロク </t>
    </rPh>
    <phoneticPr fontId="2"/>
  </si>
  <si>
    <r>
      <t>*2 懇親会参加から</t>
    </r>
    <r>
      <rPr>
        <b/>
        <sz val="12"/>
        <rFont val="ＭＳ Ｐゴシック"/>
        <family val="3"/>
        <charset val="128"/>
      </rPr>
      <t>「有」「無」</t>
    </r>
    <r>
      <rPr>
        <sz val="12"/>
        <rFont val="ＭＳ Ｐゴシック"/>
        <family val="3"/>
        <charset val="128"/>
      </rPr>
      <t>を選択して下さい。</t>
    </r>
    <rPh sb="3" eb="6">
      <t>コンシンカイ</t>
    </rPh>
    <rPh sb="6" eb="8">
      <t>サンカ</t>
    </rPh>
    <rPh sb="11" eb="12">
      <t>ア</t>
    </rPh>
    <rPh sb="14" eb="15">
      <t>ナ</t>
    </rPh>
    <rPh sb="17" eb="19">
      <t>センタク</t>
    </rPh>
    <rPh sb="21" eb="22">
      <t>クダ</t>
    </rPh>
    <phoneticPr fontId="3"/>
  </si>
  <si>
    <t>　　※「個人会員」価格は、化学工学会の「正会員」「シニア会員」「永年会員」「名誉会員」「教育会員」に適用します。</t>
    <rPh sb="4" eb="6">
      <t>コジン</t>
    </rPh>
    <rPh sb="28" eb="30">
      <t>カイイン</t>
    </rPh>
    <rPh sb="32" eb="34">
      <t>エイネン</t>
    </rPh>
    <rPh sb="34" eb="36">
      <t>カイイン</t>
    </rPh>
    <rPh sb="38" eb="40">
      <t>メイヨ</t>
    </rPh>
    <rPh sb="40" eb="42">
      <t>カイイン</t>
    </rPh>
    <rPh sb="44" eb="46">
      <t>キョウイク</t>
    </rPh>
    <rPh sb="46" eb="48">
      <t>カイイン</t>
    </rPh>
    <phoneticPr fontId="2"/>
  </si>
  <si>
    <t>　　※「学生会員」価格は、「化学工学会学生会員」に適用します。</t>
    <phoneticPr fontId="2"/>
  </si>
  <si>
    <t>　　※「会員外（一般）」価格は、上記の何れにも該当しない方に適用します。</t>
    <rPh sb="4" eb="6">
      <t>カイイン</t>
    </rPh>
    <rPh sb="6" eb="7">
      <t>ガイ</t>
    </rPh>
    <rPh sb="8" eb="10">
      <t>イッパン</t>
    </rPh>
    <rPh sb="16" eb="18">
      <t>ジョウキ</t>
    </rPh>
    <rPh sb="19" eb="20">
      <t>イズ</t>
    </rPh>
    <rPh sb="23" eb="25">
      <t>ガイトウ</t>
    </rPh>
    <rPh sb="28" eb="29">
      <t>カタ</t>
    </rPh>
    <phoneticPr fontId="2"/>
  </si>
  <si>
    <t>reg_所属_代表者氏名.xlsx 　（例：reg_関西大_吹田太郎）</t>
    <rPh sb="4" eb="6">
      <t>ショゾク</t>
    </rPh>
    <rPh sb="6" eb="7">
      <t>ダイミョウ</t>
    </rPh>
    <rPh sb="7" eb="10">
      <t>ダイヒョウシャ</t>
    </rPh>
    <rPh sb="10" eb="12">
      <t>シメイ</t>
    </rPh>
    <rPh sb="20" eb="21">
      <t>レイ</t>
    </rPh>
    <rPh sb="26" eb="29">
      <t>カンサイダイ</t>
    </rPh>
    <rPh sb="30" eb="32">
      <t>スイタ</t>
    </rPh>
    <rPh sb="32" eb="34">
      <t>タロウキョウタロウ</t>
    </rPh>
    <phoneticPr fontId="2"/>
  </si>
  <si>
    <r>
      <t xml:space="preserve">早期割引適用：　9月1日（月）～10月24日（金）　厳守
</t>
    </r>
    <r>
      <rPr>
        <sz val="18"/>
        <color rgb="FFFF3399"/>
        <rFont val="ＭＳ Ｐゴシック"/>
        <family val="3"/>
        <charset val="128"/>
      </rPr>
      <t>割引期間外　</t>
    </r>
    <r>
      <rPr>
        <sz val="18"/>
        <color rgb="FFFF3399"/>
        <rFont val="ＭＳ Ｐゴシック"/>
        <family val="2"/>
        <charset val="128"/>
      </rPr>
      <t xml:space="preserve"> </t>
    </r>
    <r>
      <rPr>
        <sz val="18"/>
        <color rgb="FFFF3399"/>
        <rFont val="ＭＳ Ｐゴシック"/>
        <family val="3"/>
        <charset val="128"/>
      </rPr>
      <t>：　10月25日（土）～</t>
    </r>
    <rPh sb="0" eb="6">
      <t xml:space="preserve">ソウキワリビキテキヨウ </t>
    </rPh>
    <rPh sb="11" eb="12">
      <t xml:space="preserve">ド </t>
    </rPh>
    <rPh sb="16" eb="17">
      <t>ガツ</t>
    </rPh>
    <rPh sb="18" eb="19">
      <t>ニチ</t>
    </rPh>
    <rPh sb="23" eb="24">
      <t>キン</t>
    </rPh>
    <rPh sb="24" eb="25">
      <t>ゲンシュ</t>
    </rPh>
    <rPh sb="30" eb="32">
      <t xml:space="preserve">キカン </t>
    </rPh>
    <rPh sb="33" eb="34">
      <t>ガイ</t>
    </rPh>
    <rPh sb="43" eb="44">
      <t>ニチ</t>
    </rPh>
    <rPh sb="44" eb="45">
      <t xml:space="preserve">スイ </t>
    </rPh>
    <rPh sb="45" eb="46">
      <t>ツチ</t>
    </rPh>
    <phoneticPr fontId="2"/>
  </si>
  <si>
    <t>協賛団体会員</t>
    <rPh sb="0" eb="2">
      <t>キョウサン</t>
    </rPh>
    <rPh sb="2" eb="4">
      <t>ダンタイ</t>
    </rPh>
    <rPh sb="4" eb="6">
      <t>カイイン</t>
    </rPh>
    <phoneticPr fontId="2"/>
  </si>
  <si>
    <t>個人会員</t>
    <rPh sb="0" eb="2">
      <t>コジン</t>
    </rPh>
    <rPh sb="2" eb="4">
      <t>カイイン</t>
    </rPh>
    <phoneticPr fontId="2"/>
  </si>
  <si>
    <r>
      <t>*1 参加区分から、</t>
    </r>
    <r>
      <rPr>
        <b/>
        <sz val="12"/>
        <rFont val="ＭＳ Ｐゴシック"/>
        <family val="3"/>
        <charset val="128"/>
      </rPr>
      <t>「個人会員※」「法人会員に所属する社員※」「協賛団体会員※」「学生会員※」「会員外（一般）」「会員外（学生）」</t>
    </r>
    <r>
      <rPr>
        <sz val="12"/>
        <rFont val="ＭＳ Ｐゴシック"/>
        <family val="3"/>
        <charset val="128"/>
      </rPr>
      <t>を選択して下さい。</t>
    </r>
    <rPh sb="3" eb="5">
      <t>サンカ</t>
    </rPh>
    <rPh sb="5" eb="7">
      <t>クブン</t>
    </rPh>
    <rPh sb="11" eb="13">
      <t>コジン</t>
    </rPh>
    <rPh sb="13" eb="15">
      <t>カイイン</t>
    </rPh>
    <rPh sb="18" eb="20">
      <t>ホウジン</t>
    </rPh>
    <rPh sb="20" eb="22">
      <t>カイイン</t>
    </rPh>
    <rPh sb="23" eb="25">
      <t>ショゾク</t>
    </rPh>
    <rPh sb="27" eb="29">
      <t>シャイン</t>
    </rPh>
    <rPh sb="32" eb="34">
      <t>キョウサン</t>
    </rPh>
    <rPh sb="34" eb="36">
      <t>ダンタイ</t>
    </rPh>
    <rPh sb="36" eb="38">
      <t>カイイン</t>
    </rPh>
    <rPh sb="41" eb="43">
      <t>ガクセイ</t>
    </rPh>
    <rPh sb="43" eb="45">
      <t>カイイン</t>
    </rPh>
    <rPh sb="48" eb="50">
      <t>カイイン</t>
    </rPh>
    <rPh sb="50" eb="51">
      <t>ガイ</t>
    </rPh>
    <rPh sb="52" eb="54">
      <t>イッパン</t>
    </rPh>
    <rPh sb="57" eb="59">
      <t>カイイン</t>
    </rPh>
    <rPh sb="59" eb="60">
      <t>ガイ</t>
    </rPh>
    <rPh sb="61" eb="63">
      <t>ガクセイ</t>
    </rPh>
    <rPh sb="66" eb="68">
      <t>センタク</t>
    </rPh>
    <rPh sb="70" eb="71">
      <t>クダ</t>
    </rPh>
    <phoneticPr fontId="3"/>
  </si>
  <si>
    <t>　　※「協賛団体会員」価格は、「協賛学会に所属する会員」に適用します。</t>
    <rPh sb="4" eb="6">
      <t>キョウサン</t>
    </rPh>
    <rPh sb="6" eb="8">
      <t>ダンタイ</t>
    </rPh>
    <rPh sb="8" eb="10">
      <t>カイイン</t>
    </rPh>
    <rPh sb="16" eb="18">
      <t>キョウサン</t>
    </rPh>
    <rPh sb="18" eb="20">
      <t>ガッカイ</t>
    </rPh>
    <rPh sb="21" eb="23">
      <t>ショゾク</t>
    </rPh>
    <rPh sb="25" eb="27">
      <t>カイイン</t>
    </rPh>
    <phoneticPr fontId="2"/>
  </si>
  <si>
    <r>
      <t>*3 グループ一括で，銀行振込にて合計額をご送金下さい。　</t>
    </r>
    <r>
      <rPr>
        <b/>
        <sz val="12"/>
        <rFont val="ＭＳ Ｐゴシック"/>
        <family val="3"/>
        <charset val="128"/>
      </rPr>
      <t>送金先：りそな銀行　御堂筋支店、口座番号：普通 0405228、名義： 公益社団法人化学工学会関西支部、口座名義カタカナ表記： カガクコウガクカイカンサイシブ</t>
    </r>
    <rPh sb="7" eb="9">
      <t>イッカツ</t>
    </rPh>
    <rPh sb="11" eb="13">
      <t>ギンコウ</t>
    </rPh>
    <rPh sb="13" eb="15">
      <t>フリコミ</t>
    </rPh>
    <rPh sb="17" eb="19">
      <t>ゴウケイ</t>
    </rPh>
    <rPh sb="19" eb="20">
      <t>ガク</t>
    </rPh>
    <rPh sb="22" eb="25">
      <t>ソウキンクダ</t>
    </rPh>
    <rPh sb="29" eb="31">
      <t>ソウキン</t>
    </rPh>
    <rPh sb="31" eb="32">
      <t>サキ</t>
    </rPh>
    <rPh sb="36" eb="38">
      <t>ギンコウ</t>
    </rPh>
    <rPh sb="39" eb="42">
      <t>ミドウスジ</t>
    </rPh>
    <rPh sb="42" eb="44">
      <t>シテン</t>
    </rPh>
    <rPh sb="45" eb="47">
      <t>コウザ</t>
    </rPh>
    <rPh sb="47" eb="49">
      <t>バンゴウ</t>
    </rPh>
    <rPh sb="50" eb="52">
      <t>フツウ</t>
    </rPh>
    <rPh sb="61" eb="63">
      <t>メイギ</t>
    </rPh>
    <rPh sb="65" eb="67">
      <t>コウエキ</t>
    </rPh>
    <rPh sb="67" eb="69">
      <t>シャダン</t>
    </rPh>
    <rPh sb="69" eb="71">
      <t>ホウジン</t>
    </rPh>
    <rPh sb="71" eb="73">
      <t>カガク</t>
    </rPh>
    <rPh sb="73" eb="74">
      <t>コウ</t>
    </rPh>
    <rPh sb="74" eb="76">
      <t>ガッカイ</t>
    </rPh>
    <rPh sb="76" eb="78">
      <t>カンサイ</t>
    </rPh>
    <rPh sb="78" eb="80">
      <t>シブ</t>
    </rPh>
    <rPh sb="81" eb="83">
      <t>コウザ</t>
    </rPh>
    <rPh sb="83" eb="85">
      <t>メイギ</t>
    </rPh>
    <rPh sb="89" eb="91">
      <t>ヒョウキ</t>
    </rPh>
    <phoneticPr fontId="3"/>
  </si>
  <si>
    <t>*4 入金者（グループ内のどなたか1名）に○を記入してください。</t>
    <rPh sb="3" eb="5">
      <t>ニュウキン</t>
    </rPh>
    <rPh sb="5" eb="6">
      <t>シャ</t>
    </rPh>
    <rPh sb="11" eb="12">
      <t>ナイ</t>
    </rPh>
    <rPh sb="18" eb="19">
      <t>メイ</t>
    </rPh>
    <rPh sb="23" eb="25">
      <t>キニュウ</t>
    </rPh>
    <phoneticPr fontId="2"/>
  </si>
  <si>
    <t>連絡
担当者*4</t>
    <rPh sb="0" eb="2">
      <t xml:space="preserve">レンラク </t>
    </rPh>
    <rPh sb="3" eb="6">
      <t xml:space="preserve">タントウシャ </t>
    </rPh>
    <phoneticPr fontId="3"/>
  </si>
  <si>
    <t>入金
予定日*3</t>
    <rPh sb="0" eb="2">
      <t>ニュウキン</t>
    </rPh>
    <rPh sb="3" eb="6">
      <t>ヨテイビ</t>
    </rPh>
    <phoneticPr fontId="3"/>
  </si>
  <si>
    <t>化学工学会吹田大会2025　参加登録フォーム</t>
    <rPh sb="5" eb="7">
      <t>スイタ</t>
    </rPh>
    <rPh sb="7" eb="9">
      <t>タイカイ</t>
    </rPh>
    <rPh sb="9" eb="10">
      <t>タイカイ</t>
    </rPh>
    <rPh sb="14" eb="16">
      <t>サンカ</t>
    </rPh>
    <rPh sb="16" eb="18">
      <t xml:space="preserve">トウロク </t>
    </rPh>
    <phoneticPr fontId="2"/>
  </si>
  <si>
    <t>懇親会
参加費</t>
    <rPh sb="0" eb="3">
      <t>コンシンカイ</t>
    </rPh>
    <rPh sb="4" eb="7">
      <t>サンカヒ</t>
    </rPh>
    <phoneticPr fontId="3"/>
  </si>
  <si>
    <t>　　※「会員外（学生）」価格は、「化学工学会学生会員以外の学生」に適用します。</t>
    <rPh sb="4" eb="6">
      <t>カイイン</t>
    </rPh>
    <rPh sb="6" eb="7">
      <t>ガイ</t>
    </rPh>
    <rPh sb="26" eb="28">
      <t>イガイ</t>
    </rPh>
    <rPh sb="29" eb="31">
      <t>ガクセイ</t>
    </rPh>
    <phoneticPr fontId="2"/>
  </si>
  <si>
    <t>個人会員以外</t>
    <rPh sb="0" eb="2">
      <t>コジン</t>
    </rPh>
    <rPh sb="2" eb="4">
      <t>カイイン</t>
    </rPh>
    <rPh sb="4" eb="6">
      <t>イガイ</t>
    </rPh>
    <phoneticPr fontId="2"/>
  </si>
  <si>
    <t>　　※「個人会員以外」価格は、「化学工学会法人会員に所属する社員」「懇話会会員に所属する社員」「共催部会会員」に適用します。</t>
    <rPh sb="4" eb="6">
      <t>コジン</t>
    </rPh>
    <rPh sb="6" eb="8">
      <t>カイイン</t>
    </rPh>
    <rPh sb="8" eb="10">
      <t>イガイ</t>
    </rPh>
    <rPh sb="21" eb="23">
      <t>ホウジン</t>
    </rPh>
    <rPh sb="23" eb="25">
      <t>カイイン</t>
    </rPh>
    <rPh sb="26" eb="28">
      <t>ショゾク</t>
    </rPh>
    <rPh sb="30" eb="32">
      <t>シャイン</t>
    </rPh>
    <rPh sb="34" eb="37">
      <t>コンワカイ</t>
    </rPh>
    <rPh sb="37" eb="39">
      <t>カイイン</t>
    </rPh>
    <rPh sb="40" eb="42">
      <t>ショゾク</t>
    </rPh>
    <rPh sb="44" eb="46">
      <t>シャイン</t>
    </rPh>
    <rPh sb="48" eb="50">
      <t>キョウサイ</t>
    </rPh>
    <rPh sb="50" eb="52">
      <t>ブカイ</t>
    </rPh>
    <rPh sb="52" eb="54">
      <t>カイイン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</si>
</sst>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¥&quot;#,##0;&quot;¥&quot;\-#,##0"/>
    <numFmt numFmtId="176" formatCode="&quot;¥&quot;#,##0_);[Red]\(&quot;¥&quot;#,##0\)"/>
  </numFmts>
  <fonts count="20" x14ac:knownFonts="1">
    <font>
      <sz val="11"/>
      <color theme="1"/>
      <name val="ＭＳ Ｐゴシック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8"/>
      <color rgb="FFFF3399"/>
      <name val="ＭＳ Ｐゴシック"/>
      <family val="3"/>
      <charset val="128"/>
    </font>
    <font>
      <sz val="10"/>
      <name val="ＭＳ Ｐゴシック"/>
      <family val="2"/>
      <charset val="128"/>
    </font>
    <font>
      <sz val="18"/>
      <color rgb="FFFF3399"/>
      <name val="ＭＳ Ｐゴシック"/>
      <family val="2"/>
      <charset val="128"/>
    </font>
    <font>
      <b/>
      <sz val="12"/>
      <name val="ＭＳ Ｐゴシック"/>
      <family val="2"/>
      <charset val="128"/>
    </font>
    <font>
      <sz val="12"/>
      <name val="ＭＳ Ｐゴシック"/>
      <family val="2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CC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EFBD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5" fontId="1" fillId="2" borderId="3" xfId="0" applyNumberFormat="1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wrapText="1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shrinkToFit="1"/>
    </xf>
    <xf numFmtId="0" fontId="10" fillId="0" borderId="0" xfId="1" applyFont="1" applyBorder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 shrinkToFit="1"/>
    </xf>
    <xf numFmtId="0" fontId="12" fillId="0" borderId="0" xfId="0" applyFont="1" applyAlignment="1">
      <alignment horizontal="left" vertical="center"/>
    </xf>
    <xf numFmtId="5" fontId="1" fillId="2" borderId="6" xfId="0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right" vertical="center"/>
    </xf>
    <xf numFmtId="0" fontId="1" fillId="0" borderId="5" xfId="0" applyFont="1" applyBorder="1" applyAlignment="1">
      <alignment horizontal="left" vertical="center" wrapText="1" shrinkToFit="1"/>
    </xf>
    <xf numFmtId="0" fontId="9" fillId="0" borderId="5" xfId="1" applyBorder="1" applyAlignment="1" applyProtection="1">
      <alignment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49" fontId="1" fillId="0" borderId="3" xfId="0" applyNumberFormat="1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 shrinkToFit="1"/>
    </xf>
    <xf numFmtId="56" fontId="1" fillId="0" borderId="5" xfId="0" applyNumberFormat="1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16" fillId="0" borderId="5" xfId="0" applyFont="1" applyBorder="1" applyAlignment="1">
      <alignment horizontal="left" vertical="center" wrapText="1" shrinkToFit="1"/>
    </xf>
    <xf numFmtId="49" fontId="1" fillId="0" borderId="7" xfId="0" applyNumberFormat="1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left" vertical="center" wrapText="1" shrinkToFit="1"/>
    </xf>
    <xf numFmtId="0" fontId="1" fillId="0" borderId="4" xfId="0" applyFont="1" applyBorder="1" applyAlignment="1">
      <alignment horizontal="left" vertical="center" wrapText="1" shrinkToFit="1"/>
    </xf>
    <xf numFmtId="49" fontId="1" fillId="0" borderId="4" xfId="0" applyNumberFormat="1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shrinkToFit="1"/>
    </xf>
    <xf numFmtId="56" fontId="1" fillId="0" borderId="3" xfId="0" applyNumberFormat="1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 shrinkToFit="1"/>
    </xf>
    <xf numFmtId="56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5" fontId="1" fillId="3" borderId="3" xfId="0" applyNumberFormat="1" applyFont="1" applyFill="1" applyBorder="1" applyAlignment="1">
      <alignment horizontal="center" vertical="center" shrinkToFit="1"/>
    </xf>
    <xf numFmtId="5" fontId="1" fillId="3" borderId="3" xfId="0" applyNumberFormat="1" applyFont="1" applyFill="1" applyBorder="1" applyAlignment="1">
      <alignment horizontal="center" vertical="center" wrapText="1" shrinkToFit="1"/>
    </xf>
    <xf numFmtId="176" fontId="1" fillId="3" borderId="3" xfId="0" applyNumberFormat="1" applyFont="1" applyFill="1" applyBorder="1" applyAlignment="1">
      <alignment horizontal="center" vertical="center" shrinkToFit="1"/>
    </xf>
    <xf numFmtId="5" fontId="1" fillId="3" borderId="1" xfId="0" applyNumberFormat="1" applyFont="1" applyFill="1" applyBorder="1" applyAlignment="1">
      <alignment horizontal="center" vertical="center" shrinkToFit="1"/>
    </xf>
    <xf numFmtId="5" fontId="1" fillId="3" borderId="1" xfId="0" applyNumberFormat="1" applyFont="1" applyFill="1" applyBorder="1" applyAlignment="1">
      <alignment horizontal="center" vertical="center" wrapText="1" shrinkToFit="1"/>
    </xf>
    <xf numFmtId="176" fontId="1" fillId="3" borderId="1" xfId="0" applyNumberFormat="1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center" vertical="center" shrinkToFit="1"/>
    </xf>
    <xf numFmtId="0" fontId="12" fillId="4" borderId="2" xfId="0" applyFont="1" applyFill="1" applyBorder="1" applyAlignment="1">
      <alignment horizontal="left" vertical="center" wrapText="1" shrinkToFit="1"/>
    </xf>
    <xf numFmtId="0" fontId="16" fillId="4" borderId="2" xfId="0" applyFont="1" applyFill="1" applyBorder="1" applyAlignment="1">
      <alignment horizontal="left" vertical="center" wrapText="1" shrinkToFit="1"/>
    </xf>
    <xf numFmtId="0" fontId="1" fillId="4" borderId="2" xfId="0" applyFont="1" applyFill="1" applyBorder="1" applyAlignment="1">
      <alignment horizontal="left" vertical="center" wrapText="1" shrinkToFit="1"/>
    </xf>
    <xf numFmtId="49" fontId="1" fillId="4" borderId="2" xfId="0" applyNumberFormat="1" applyFont="1" applyFill="1" applyBorder="1" applyAlignment="1">
      <alignment horizontal="center" vertical="center" wrapText="1" shrinkToFit="1"/>
    </xf>
    <xf numFmtId="0" fontId="1" fillId="4" borderId="2" xfId="0" applyFont="1" applyFill="1" applyBorder="1" applyAlignment="1">
      <alignment horizontal="center" vertical="center" wrapText="1" shrinkToFit="1"/>
    </xf>
    <xf numFmtId="56" fontId="1" fillId="4" borderId="9" xfId="0" applyNumberFormat="1" applyFont="1" applyFill="1" applyBorder="1" applyAlignment="1">
      <alignment horizontal="center" vertical="center" wrapText="1" shrinkToFit="1"/>
    </xf>
    <xf numFmtId="0" fontId="1" fillId="4" borderId="9" xfId="0" applyFont="1" applyFill="1" applyBorder="1" applyAlignment="1">
      <alignment horizontal="center" vertical="center" wrapText="1" shrinkToFit="1"/>
    </xf>
    <xf numFmtId="0" fontId="19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 wrapText="1" shrinkToFit="1"/>
    </xf>
    <xf numFmtId="5" fontId="1" fillId="4" borderId="2" xfId="0" applyNumberFormat="1" applyFont="1" applyFill="1" applyBorder="1" applyAlignment="1">
      <alignment horizontal="center" vertical="center" shrinkToFit="1"/>
    </xf>
    <xf numFmtId="5" fontId="1" fillId="4" borderId="2" xfId="0" applyNumberFormat="1" applyFont="1" applyFill="1" applyBorder="1" applyAlignment="1">
      <alignment horizontal="center" vertical="center" wrapText="1" shrinkToFit="1"/>
    </xf>
    <xf numFmtId="176" fontId="1" fillId="4" borderId="2" xfId="0" applyNumberFormat="1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5" fontId="1" fillId="4" borderId="9" xfId="0" applyNumberFormat="1" applyFont="1" applyFill="1" applyBorder="1" applyAlignment="1">
      <alignment horizontal="center" vertical="center" shrinkToFit="1"/>
    </xf>
    <xf numFmtId="5" fontId="1" fillId="4" borderId="9" xfId="0" applyNumberFormat="1" applyFont="1" applyFill="1" applyBorder="1" applyAlignment="1">
      <alignment horizontal="center" vertical="center" wrapText="1" shrinkToFit="1"/>
    </xf>
    <xf numFmtId="176" fontId="1" fillId="4" borderId="9" xfId="0" applyNumberFormat="1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F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il@kansai-scej.org" TargetMode="External"/><Relationship Id="rId1" Type="http://schemas.openxmlformats.org/officeDocument/2006/relationships/hyperlink" Target="mailto:apply@kansai-scej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9"/>
  <sheetViews>
    <sheetView tabSelected="1" zoomScale="75" zoomScaleNormal="75" workbookViewId="0">
      <selection activeCell="M19" sqref="M19"/>
    </sheetView>
  </sheetViews>
  <sheetFormatPr defaultColWidth="9" defaultRowHeight="12" x14ac:dyDescent="0.2"/>
  <cols>
    <col min="1" max="1" width="3.44140625" style="6" bestFit="1" customWidth="1"/>
    <col min="2" max="3" width="12.109375" style="6" customWidth="1"/>
    <col min="4" max="4" width="15.77734375" style="6" customWidth="1"/>
    <col min="5" max="5" width="19.44140625" style="6" customWidth="1"/>
    <col min="6" max="6" width="23.6640625" style="6" bestFit="1" customWidth="1"/>
    <col min="7" max="7" width="7" style="6" customWidth="1"/>
    <col min="8" max="8" width="24.77734375" style="6" customWidth="1"/>
    <col min="9" max="9" width="10.77734375" style="6" customWidth="1"/>
    <col min="10" max="10" width="20.33203125" style="6" bestFit="1" customWidth="1"/>
    <col min="11" max="11" width="21.88671875" style="6" customWidth="1"/>
    <col min="12" max="12" width="6.44140625" style="6" bestFit="1" customWidth="1"/>
    <col min="13" max="13" width="9.44140625" style="6" customWidth="1"/>
    <col min="14" max="14" width="11.6640625" style="6" customWidth="1"/>
    <col min="15" max="15" width="9.44140625" style="6" customWidth="1"/>
    <col min="16" max="16" width="9.33203125" style="6" bestFit="1" customWidth="1"/>
    <col min="17" max="17" width="9.33203125" style="6" customWidth="1"/>
    <col min="18" max="18" width="31.33203125" style="6" customWidth="1"/>
    <col min="19" max="16384" width="9" style="6"/>
  </cols>
  <sheetData>
    <row r="1" spans="1:19" s="1" customFormat="1" ht="56.4" customHeight="1" x14ac:dyDescent="0.2">
      <c r="A1" s="13"/>
      <c r="B1" s="75" t="s">
        <v>54</v>
      </c>
      <c r="C1" s="20"/>
      <c r="D1" s="14"/>
      <c r="E1" s="14"/>
      <c r="F1" s="14"/>
      <c r="G1" s="14"/>
      <c r="H1" s="19" t="s">
        <v>29</v>
      </c>
      <c r="I1" s="80" t="s">
        <v>45</v>
      </c>
      <c r="J1" s="81"/>
      <c r="K1" s="81"/>
      <c r="L1" s="81"/>
      <c r="M1" s="81"/>
      <c r="N1" s="81"/>
      <c r="O1" s="81"/>
      <c r="P1" s="81"/>
      <c r="Q1" s="81"/>
      <c r="R1" s="81"/>
    </row>
    <row r="2" spans="1:19" s="1" customFormat="1" ht="19.95" customHeight="1" x14ac:dyDescent="0.2">
      <c r="A2" s="13"/>
      <c r="B2" s="15" t="s">
        <v>14</v>
      </c>
      <c r="C2" s="15"/>
      <c r="F2" s="15"/>
      <c r="G2" s="16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19" s="2" customFormat="1" ht="19.95" customHeight="1" x14ac:dyDescent="0.2">
      <c r="A3" s="13"/>
      <c r="B3" s="15" t="s">
        <v>18</v>
      </c>
      <c r="C3" s="15"/>
      <c r="D3" s="15"/>
      <c r="E3" s="15"/>
      <c r="F3" s="18" t="s">
        <v>19</v>
      </c>
      <c r="G3" s="16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"/>
    </row>
    <row r="4" spans="1:19" s="2" customFormat="1" ht="19.95" customHeight="1" x14ac:dyDescent="0.2">
      <c r="A4" s="13"/>
      <c r="B4" s="15" t="s">
        <v>17</v>
      </c>
      <c r="C4" s="15"/>
      <c r="D4" s="42" t="s">
        <v>39</v>
      </c>
      <c r="E4" s="15"/>
      <c r="F4" s="15"/>
      <c r="G4" s="16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"/>
    </row>
    <row r="5" spans="1:19" s="2" customFormat="1" ht="19.95" customHeight="1" x14ac:dyDescent="0.2">
      <c r="A5" s="13"/>
      <c r="B5" s="15" t="s">
        <v>15</v>
      </c>
      <c r="C5" s="15"/>
      <c r="D5" s="26" t="s">
        <v>44</v>
      </c>
      <c r="E5" s="15"/>
      <c r="F5" s="15"/>
      <c r="G5" s="16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"/>
    </row>
    <row r="6" spans="1:19" ht="14.4" x14ac:dyDescent="0.2">
      <c r="A6" s="13"/>
      <c r="B6" s="16"/>
      <c r="C6" s="16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18" customHeight="1" x14ac:dyDescent="0.2">
      <c r="A7" s="16"/>
      <c r="B7" s="16" t="s">
        <v>48</v>
      </c>
      <c r="C7" s="16"/>
      <c r="D7" s="17"/>
      <c r="E7" s="1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 ht="18" customHeight="1" x14ac:dyDescent="0.2">
      <c r="A8" s="16"/>
      <c r="B8" s="16" t="s">
        <v>41</v>
      </c>
      <c r="C8" s="16"/>
      <c r="D8" s="17"/>
      <c r="E8" s="17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ht="18" customHeight="1" x14ac:dyDescent="0.2">
      <c r="A9" s="16"/>
      <c r="B9" s="16" t="s">
        <v>58</v>
      </c>
      <c r="C9" s="16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 ht="18" customHeight="1" x14ac:dyDescent="0.2">
      <c r="A10" s="16"/>
      <c r="B10" s="16" t="s">
        <v>49</v>
      </c>
      <c r="C10" s="16"/>
      <c r="D10" s="17"/>
      <c r="E10" s="17"/>
      <c r="F10" s="17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 ht="18" customHeight="1" x14ac:dyDescent="0.2">
      <c r="A11" s="16"/>
      <c r="B11" s="43" t="s">
        <v>43</v>
      </c>
      <c r="C11" s="16"/>
      <c r="D11" s="17"/>
      <c r="E11" s="17"/>
      <c r="F11" s="17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 ht="18" customHeight="1" x14ac:dyDescent="0.2">
      <c r="A12" s="16"/>
      <c r="B12" s="43" t="s">
        <v>42</v>
      </c>
      <c r="C12" s="16"/>
      <c r="D12" s="17"/>
      <c r="E12" s="17"/>
      <c r="F12" s="17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 ht="18" customHeight="1" x14ac:dyDescent="0.2">
      <c r="A13" s="16"/>
      <c r="B13" s="16" t="s">
        <v>56</v>
      </c>
      <c r="C13" s="16"/>
      <c r="D13" s="17"/>
      <c r="E13" s="17"/>
      <c r="F13" s="17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2">
      <c r="A14" s="16"/>
      <c r="B14" s="27" t="s">
        <v>40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 ht="18" customHeight="1" x14ac:dyDescent="0.2">
      <c r="A15" s="16"/>
      <c r="B15" s="27" t="s">
        <v>50</v>
      </c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</row>
    <row r="16" spans="1:19" ht="18" customHeight="1" x14ac:dyDescent="0.2">
      <c r="A16" s="16"/>
      <c r="B16" s="27" t="s">
        <v>51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 spans="1:18" ht="14.4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 spans="1:18" s="3" customFormat="1" ht="40.049999999999997" customHeight="1" thickBot="1" x14ac:dyDescent="0.25">
      <c r="A18" s="7"/>
      <c r="B18" s="7" t="s">
        <v>0</v>
      </c>
      <c r="C18" s="21" t="s">
        <v>31</v>
      </c>
      <c r="D18" s="22" t="s">
        <v>34</v>
      </c>
      <c r="E18" s="21" t="s">
        <v>33</v>
      </c>
      <c r="F18" s="7" t="s">
        <v>26</v>
      </c>
      <c r="G18" s="7" t="s">
        <v>1</v>
      </c>
      <c r="H18" s="7" t="s">
        <v>2</v>
      </c>
      <c r="I18" s="7" t="s">
        <v>3</v>
      </c>
      <c r="J18" s="7" t="s">
        <v>4</v>
      </c>
      <c r="K18" s="7" t="s">
        <v>5</v>
      </c>
      <c r="L18" s="8" t="s">
        <v>16</v>
      </c>
      <c r="M18" s="8" t="s">
        <v>30</v>
      </c>
      <c r="N18" s="8" t="s">
        <v>55</v>
      </c>
      <c r="O18" s="8" t="s">
        <v>6</v>
      </c>
      <c r="P18" s="28" t="s">
        <v>53</v>
      </c>
      <c r="Q18" s="28" t="s">
        <v>52</v>
      </c>
      <c r="R18" s="7" t="s">
        <v>7</v>
      </c>
    </row>
    <row r="19" spans="1:18" s="56" customFormat="1" ht="36.6" customHeight="1" thickTop="1" x14ac:dyDescent="0.2">
      <c r="A19" s="67">
        <v>1</v>
      </c>
      <c r="B19" s="68"/>
      <c r="C19" s="69"/>
      <c r="D19" s="70"/>
      <c r="E19" s="70"/>
      <c r="F19" s="70"/>
      <c r="G19" s="70"/>
      <c r="H19" s="70"/>
      <c r="I19" s="70"/>
      <c r="J19" s="70"/>
      <c r="K19" s="71"/>
      <c r="L19" s="72"/>
      <c r="M19" s="82">
        <f>IF(B19&lt;&gt;"",IF(K19="","参加区分なし",IF(P19="","入金日なし",IF(P19&lt;=DATE(2025,10,24),IF(K19="個人会員",6000)+IF(K19="学生会員",2000)+IF(K19="会員外（一般）",13000)+IF(K19="会員外（学生）",3000)+IF(K19="個人会員以外",8000)+IF(K19="協賛団体会員",8000),IF(K19="","参加区分なし")+IF(K19="個人会員",9000)+IF(K19="学生会員",3000)+IF(K19="個人会員以外",11000)+IF(K19="協賛団体会員",8000)+IF(K19="会員外（一般）",16000)+IF(K19="会員外（学生）",4000)))),0)</f>
        <v>0</v>
      </c>
      <c r="N19" s="83">
        <f>IF(B19&lt;&gt;"",IF(L19="","懇親会入力なし",IF(L19="有",IF(P19&lt;=DATE(2025,10,24),IF(K19="学生会員",4000)+IF(K19="会員外（学生）",4000)+IF(K19="個人会員以外",8000)+IF(K19="個人会員",8000)+IF(K19="協賛団体会員",8000)+IF(K19="会員外（一般）",9000),IF(K19="個人会員",9000)+IF(K19="個人会員以外",9000)+IF(K19="協賛団体会員",9000)+IF(K19="会員外（一般）",9000)+IF(K19="会員外（学生）",5000)+IF(K19="学生会員",5000)),0)),0)</f>
        <v>0</v>
      </c>
      <c r="O19" s="84">
        <f t="shared" ref="O19:O25" si="0">IF(ISNUMBER(M19),IF(ISNUMBER(N19),M19+N19,"エラー"),"エラー")</f>
        <v>0</v>
      </c>
      <c r="P19" s="73"/>
      <c r="Q19" s="74"/>
      <c r="R19" s="70"/>
    </row>
    <row r="20" spans="1:18" s="56" customFormat="1" ht="36.6" customHeight="1" x14ac:dyDescent="0.2">
      <c r="A20" s="50">
        <v>2</v>
      </c>
      <c r="B20" s="51"/>
      <c r="C20" s="52"/>
      <c r="D20" s="53"/>
      <c r="E20" s="53"/>
      <c r="F20" s="53"/>
      <c r="G20" s="53"/>
      <c r="H20" s="53"/>
      <c r="I20" s="53"/>
      <c r="J20" s="53"/>
      <c r="K20" s="54"/>
      <c r="L20" s="55"/>
      <c r="M20" s="61">
        <f t="shared" ref="M20:M25" si="1">IF(B20&lt;&gt;"",IF(K20="","参加区分なし",IF(P20="","入金日なし",IF(P20&lt;=DATE(2025,10,24),IF(K20="個人会員",6000)+IF(K20="学生会員",2000)+IF(K20="会員外（一般）",13000)+IF(K20="会員外（学生）",3000)+IF(K20="個人会員以外",8000)+IF(K20="協賛団体会員",8000),IF(K20="","参加区分なし")+IF(K20="個人会員",9000)+IF(K20="学生会員",3000)+IF(K20="個人会員以外",11000)+IF(K20="協賛団体会員",8000)+IF(K20="会員外（一般）",16000)+IF(K20="会員外（学生）",4000)))),0)</f>
        <v>0</v>
      </c>
      <c r="N20" s="62">
        <f t="shared" ref="N20:N25" si="2">IF(B20&lt;&gt;"",IF(L20="","懇親会入力なし",IF(L20="有",IF(P20&lt;=DATE(2025,10,24),IF(K20="学生会員",4000)+IF(K20="会員外（学生）",4000)+IF(K20="個人会員以外",8000)+IF(K20="個人会員",8000)+IF(K20="協賛団体会員",8000)+IF(K20="会員外（一般）",9000),IF(K20="個人会員",9000)+IF(K20="個人会員以外",9000)+IF(K20="協賛団体会員",9000)+IF(K20="会員外（一般）",9000)+IF(K20="会員外（学生）",5000)+IF(K20="学生会員",5000)),0)),0)</f>
        <v>0</v>
      </c>
      <c r="O20" s="63">
        <f t="shared" ref="O20:O25" si="3">IF(ISNUMBER(M20),IF(ISNUMBER(N20),M20+N20,"エラー"),"エラー")</f>
        <v>0</v>
      </c>
      <c r="P20" s="57"/>
      <c r="Q20" s="58"/>
      <c r="R20" s="53"/>
    </row>
    <row r="21" spans="1:18" s="56" customFormat="1" ht="36.6" customHeight="1" x14ac:dyDescent="0.2">
      <c r="A21" s="36">
        <v>3</v>
      </c>
      <c r="B21" s="37"/>
      <c r="C21" s="38"/>
      <c r="D21" s="39"/>
      <c r="E21" s="39"/>
      <c r="F21" s="39"/>
      <c r="G21" s="39"/>
      <c r="H21" s="39"/>
      <c r="I21" s="39"/>
      <c r="J21" s="39"/>
      <c r="K21" s="40"/>
      <c r="L21" s="41"/>
      <c r="M21" s="61">
        <f t="shared" si="1"/>
        <v>0</v>
      </c>
      <c r="N21" s="62">
        <f t="shared" si="2"/>
        <v>0</v>
      </c>
      <c r="O21" s="63">
        <f t="shared" si="3"/>
        <v>0</v>
      </c>
      <c r="P21" s="57"/>
      <c r="Q21" s="58"/>
      <c r="R21" s="39"/>
    </row>
    <row r="22" spans="1:18" s="56" customFormat="1" ht="36.6" customHeight="1" x14ac:dyDescent="0.2">
      <c r="A22" s="36">
        <v>4</v>
      </c>
      <c r="B22" s="37"/>
      <c r="C22" s="38"/>
      <c r="D22" s="39"/>
      <c r="E22" s="39"/>
      <c r="F22" s="39"/>
      <c r="G22" s="39"/>
      <c r="H22" s="39"/>
      <c r="I22" s="39"/>
      <c r="J22" s="39"/>
      <c r="K22" s="40"/>
      <c r="L22" s="41"/>
      <c r="M22" s="61">
        <f t="shared" si="1"/>
        <v>0</v>
      </c>
      <c r="N22" s="62">
        <f t="shared" si="2"/>
        <v>0</v>
      </c>
      <c r="O22" s="63">
        <f t="shared" si="3"/>
        <v>0</v>
      </c>
      <c r="P22" s="57"/>
      <c r="Q22" s="58"/>
      <c r="R22" s="39"/>
    </row>
    <row r="23" spans="1:18" s="56" customFormat="1" ht="36.6" customHeight="1" x14ac:dyDescent="0.2">
      <c r="A23" s="36">
        <v>5</v>
      </c>
      <c r="B23" s="37"/>
      <c r="C23" s="38"/>
      <c r="D23" s="39"/>
      <c r="E23" s="39"/>
      <c r="F23" s="39"/>
      <c r="G23" s="39"/>
      <c r="H23" s="39"/>
      <c r="I23" s="39"/>
      <c r="J23" s="39"/>
      <c r="K23" s="40"/>
      <c r="L23" s="41"/>
      <c r="M23" s="61">
        <f t="shared" si="1"/>
        <v>0</v>
      </c>
      <c r="N23" s="62">
        <f t="shared" si="2"/>
        <v>0</v>
      </c>
      <c r="O23" s="63">
        <f t="shared" si="3"/>
        <v>0</v>
      </c>
      <c r="P23" s="57"/>
      <c r="Q23" s="58"/>
      <c r="R23" s="39"/>
    </row>
    <row r="24" spans="1:18" s="56" customFormat="1" ht="36.6" customHeight="1" x14ac:dyDescent="0.2">
      <c r="A24" s="36">
        <v>6</v>
      </c>
      <c r="B24" s="37"/>
      <c r="C24" s="38"/>
      <c r="D24" s="39"/>
      <c r="E24" s="39"/>
      <c r="F24" s="39"/>
      <c r="G24" s="39"/>
      <c r="H24" s="39"/>
      <c r="I24" s="39"/>
      <c r="J24" s="39"/>
      <c r="K24" s="40"/>
      <c r="L24" s="41"/>
      <c r="M24" s="61">
        <f t="shared" si="1"/>
        <v>0</v>
      </c>
      <c r="N24" s="62">
        <f t="shared" si="2"/>
        <v>0</v>
      </c>
      <c r="O24" s="63">
        <f t="shared" si="3"/>
        <v>0</v>
      </c>
      <c r="P24" s="57"/>
      <c r="Q24" s="58"/>
      <c r="R24" s="39"/>
    </row>
    <row r="25" spans="1:18" s="3" customFormat="1" ht="36.6" customHeight="1" thickBot="1" x14ac:dyDescent="0.25">
      <c r="A25" s="33">
        <v>7</v>
      </c>
      <c r="B25" s="47"/>
      <c r="C25" s="48"/>
      <c r="D25" s="34"/>
      <c r="E25" s="34"/>
      <c r="F25" s="35"/>
      <c r="G25" s="35"/>
      <c r="H25" s="35"/>
      <c r="I25" s="35"/>
      <c r="J25" s="35"/>
      <c r="K25" s="49"/>
      <c r="L25" s="8"/>
      <c r="M25" s="64">
        <f t="shared" si="1"/>
        <v>0</v>
      </c>
      <c r="N25" s="65">
        <f t="shared" si="2"/>
        <v>0</v>
      </c>
      <c r="O25" s="66">
        <f t="shared" si="3"/>
        <v>0</v>
      </c>
      <c r="P25" s="59"/>
      <c r="Q25" s="60"/>
      <c r="R25" s="35"/>
    </row>
    <row r="26" spans="1:18" s="3" customFormat="1" ht="30" customHeight="1" thickTop="1" x14ac:dyDescent="0.2">
      <c r="A26" s="4" t="s">
        <v>9</v>
      </c>
      <c r="B26" s="12" t="s">
        <v>20</v>
      </c>
      <c r="C26" s="23" t="s">
        <v>32</v>
      </c>
      <c r="D26" s="12" t="s">
        <v>28</v>
      </c>
      <c r="E26" s="23" t="s">
        <v>35</v>
      </c>
      <c r="F26" s="31" t="s">
        <v>27</v>
      </c>
      <c r="G26" s="31" t="s">
        <v>22</v>
      </c>
      <c r="H26" s="31" t="s">
        <v>21</v>
      </c>
      <c r="I26" s="31" t="s">
        <v>23</v>
      </c>
      <c r="J26" s="32" t="s">
        <v>24</v>
      </c>
      <c r="K26" s="44" t="s">
        <v>57</v>
      </c>
      <c r="L26" s="46" t="s">
        <v>12</v>
      </c>
      <c r="M26" s="77">
        <f t="shared" ref="M26" si="4">IF(B26&lt;&gt;"",IF(K26="","参加区分なし",IF(P26="","入金日なし",IF(P26&lt;=DATE(2025,10,24),IF(K26="個人会員",6000)+IF(K26="学生会員",2000)+IF(K26="会員外（一般）",13000)+IF(K26="会員外（学生）",3000)+IF(K26="個人会員以外",8000)+IF(K26="協賛団体会員",8000),IF(K26="","参加区分なし")+IF(K26="個人会員",9000)+IF(K26="学生会員",3000)+IF(K26="個人会員以外",11000)+IF(K26="協賛団体会員",8000)+IF(K26="会員外（一般）",16000)+IF(K26="会員外（学生）",4000)))),0)</f>
        <v>8000</v>
      </c>
      <c r="N26" s="78">
        <f t="shared" ref="N26" si="5">IF(B26&lt;&gt;"",IF(L26="","懇親会入力なし",IF(L26="有",IF(P26&lt;=DATE(2025,10,24),IF(K26="学生会員",4000)+IF(K26="会員外（学生）",4000)+IF(K26="個人会員以外",8000)+IF(K26="個人会員",8000)+IF(K26="協賛団体会員",8000)+IF(K26="会員外（一般）",9000),IF(K26="個人会員",9000)+IF(K26="個人会員以外",9000)+IF(K26="協賛団体会員",9000)+IF(K26="会員外（一般）",9000)+IF(K26="会員外（学生）",5000)+IF(K26="学生会員",5000)),0)),0)</f>
        <v>8000</v>
      </c>
      <c r="O26" s="79">
        <f t="shared" ref="O26" si="6">IF(ISNUMBER(M26),IF(ISNUMBER(N26),M26+N26,"エラー"),"エラー")</f>
        <v>16000</v>
      </c>
      <c r="P26" s="45">
        <v>45954</v>
      </c>
      <c r="Q26" s="76" t="s">
        <v>8</v>
      </c>
      <c r="R26" s="12"/>
    </row>
    <row r="27" spans="1:18" s="3" customFormat="1" ht="12.6" thickBot="1" x14ac:dyDescent="0.25"/>
    <row r="28" spans="1:18" s="2" customFormat="1" ht="18" customHeight="1" thickBot="1" x14ac:dyDescent="0.25">
      <c r="K28" s="30" t="s">
        <v>37</v>
      </c>
      <c r="M28" s="11">
        <f>SUM(M19:M25)</f>
        <v>0</v>
      </c>
      <c r="N28" s="11">
        <f>SUM(N19:N25)</f>
        <v>0</v>
      </c>
      <c r="O28" s="25">
        <f>SUM(O19:O25)</f>
        <v>0</v>
      </c>
    </row>
    <row r="29" spans="1:18" s="2" customFormat="1" x14ac:dyDescent="0.2"/>
    <row r="30" spans="1:18" s="2" customFormat="1" x14ac:dyDescent="0.2">
      <c r="B30" s="24"/>
    </row>
    <row r="31" spans="1:18" s="5" customFormat="1" x14ac:dyDescent="0.2"/>
    <row r="32" spans="1:18" hidden="1" x14ac:dyDescent="0.2">
      <c r="K32" s="9" t="s">
        <v>10</v>
      </c>
      <c r="L32" s="9" t="s">
        <v>11</v>
      </c>
      <c r="M32" s="9"/>
      <c r="N32" s="9"/>
      <c r="O32" s="9"/>
      <c r="P32" s="9"/>
    </row>
    <row r="33" spans="11:16" hidden="1" x14ac:dyDescent="0.2">
      <c r="K33" s="10"/>
      <c r="L33" s="10"/>
      <c r="M33" s="10"/>
      <c r="N33" s="10"/>
      <c r="O33" s="10"/>
      <c r="P33" s="10"/>
    </row>
    <row r="34" spans="11:16" hidden="1" x14ac:dyDescent="0.2">
      <c r="K34" s="6" t="s">
        <v>47</v>
      </c>
      <c r="L34" s="10" t="s">
        <v>12</v>
      </c>
      <c r="M34" s="10"/>
      <c r="N34" s="10"/>
      <c r="O34" s="10"/>
      <c r="P34" s="10"/>
    </row>
    <row r="35" spans="11:16" hidden="1" x14ac:dyDescent="0.2">
      <c r="K35" s="6" t="s">
        <v>57</v>
      </c>
      <c r="L35" s="10" t="s">
        <v>13</v>
      </c>
      <c r="M35" s="10"/>
      <c r="N35" s="10"/>
      <c r="O35" s="10"/>
      <c r="P35" s="10"/>
    </row>
    <row r="36" spans="11:16" hidden="1" x14ac:dyDescent="0.2">
      <c r="K36" s="6" t="s">
        <v>46</v>
      </c>
      <c r="L36" s="10"/>
      <c r="M36" s="10"/>
      <c r="N36" s="10"/>
      <c r="O36" s="10"/>
      <c r="P36" s="10"/>
    </row>
    <row r="37" spans="11:16" hidden="1" x14ac:dyDescent="0.2">
      <c r="K37" s="29" t="s">
        <v>25</v>
      </c>
      <c r="L37" s="10"/>
      <c r="M37" s="10"/>
      <c r="N37" s="10"/>
      <c r="O37" s="10"/>
      <c r="P37" s="10"/>
    </row>
    <row r="38" spans="11:16" hidden="1" x14ac:dyDescent="0.2">
      <c r="K38" s="29" t="s">
        <v>36</v>
      </c>
    </row>
    <row r="39" spans="11:16" hidden="1" x14ac:dyDescent="0.2">
      <c r="K39" s="29" t="s">
        <v>38</v>
      </c>
    </row>
  </sheetData>
  <mergeCells count="1">
    <mergeCell ref="I1:R1"/>
  </mergeCells>
  <phoneticPr fontId="2"/>
  <dataValidations disablePrompts="1" xWindow="1402" yWindow="525" count="4">
    <dataValidation allowBlank="1" showInputMessage="1" showErrorMessage="1" prompt="この申込における連絡先となる方を先頭にして下さい" sqref="B19:C25"/>
    <dataValidation type="list" showInputMessage="1" showErrorMessage="1" promptTitle="リストから選択" prompt="右のボタンをクリックしてリストから選択してください" sqref="K19:K26">
      <formula1>$K$33:$K$39</formula1>
    </dataValidation>
    <dataValidation allowBlank="1" showInputMessage="1" showErrorMessage="1" promptTitle="入力禁止" prompt="数式を変更しないでください" sqref="M28:O28 M19:O26"/>
    <dataValidation type="list" allowBlank="1" showInputMessage="1" showErrorMessage="1" sqref="L19:L26">
      <formula1>$L$33:$L$35</formula1>
    </dataValidation>
  </dataValidations>
  <hyperlinks>
    <hyperlink ref="F3" r:id="rId1"/>
    <hyperlink ref="J26" r:id="rId2"/>
  </hyperlinks>
  <printOptions horizontalCentered="1"/>
  <pageMargins left="0.70866141732283472" right="0.51181102362204722" top="0.74803149606299213" bottom="0.74803149606299213" header="0.31496062992125984" footer="0.31496062992125984"/>
  <pageSetup paperSize="9" scale="52" orientation="landscape" horizontalDpi="4294967292" verticalDpi="4294967292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Ryo Shoji</dc:creator>
  <cp:lastModifiedBy>K01</cp:lastModifiedBy>
  <cp:lastPrinted>2017-09-08T06:35:15Z</cp:lastPrinted>
  <dcterms:created xsi:type="dcterms:W3CDTF">2011-09-29T21:22:11Z</dcterms:created>
  <dcterms:modified xsi:type="dcterms:W3CDTF">2025-08-01T07:21:23Z</dcterms:modified>
</cp:coreProperties>
</file>